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2.xml" ContentType="application/vnd.openxmlformats-officedocument.drawing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leitung" sheetId="1" state="visible" r:id="rId1"/>
    <sheet xmlns:r="http://schemas.openxmlformats.org/officeDocument/2006/relationships" name="Stammdaten" sheetId="2" state="visible" r:id="rId2"/>
    <sheet xmlns:r="http://schemas.openxmlformats.org/officeDocument/2006/relationships" name="Faktoren" sheetId="3" state="visible" r:id="rId3"/>
    <sheet xmlns:r="http://schemas.openxmlformats.org/officeDocument/2006/relationships" name="Scope 1" sheetId="4" state="visible" r:id="rId4"/>
    <sheet xmlns:r="http://schemas.openxmlformats.org/officeDocument/2006/relationships" name="Scope 2" sheetId="5" state="visible" r:id="rId5"/>
    <sheet xmlns:r="http://schemas.openxmlformats.org/officeDocument/2006/relationships" name="Scope 3" sheetId="6" state="visible" r:id="rId6"/>
    <sheet xmlns:r="http://schemas.openxmlformats.org/officeDocument/2006/relationships" name="Bilanz" sheetId="7" state="visible" r:id="rId7"/>
    <sheet xmlns:r="http://schemas.openxmlformats.org/officeDocument/2006/relationships" name="VSME-Berich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#,##0.0"/>
    <numFmt numFmtId="166" formatCode="#,##0.000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5F7018"/>
      <sz val="11"/>
    </font>
    <font>
      <name val="Arial"/>
      <color rgb="00000000"/>
      <sz val="10"/>
    </font>
    <font>
      <name val="Arial"/>
      <b val="1"/>
      <color rgb="00FFFFFF"/>
      <sz val="11"/>
    </font>
    <font>
      <name val="Arial"/>
      <b val="1"/>
      <color rgb="00000000"/>
      <sz val="10"/>
    </font>
    <font>
      <name val="Arial"/>
      <color rgb="000000FF"/>
      <sz val="10"/>
    </font>
    <font>
      <name val="Arial"/>
      <i val="1"/>
      <color rgb="00666666"/>
      <sz val="8"/>
    </font>
    <font>
      <name val="Arial"/>
      <b val="1"/>
      <color rgb="002D2F28"/>
      <sz val="9"/>
    </font>
    <font>
      <name val="Arial"/>
      <b val="1"/>
      <sz val="10"/>
    </font>
    <font>
      <name val="Arial"/>
      <b val="1"/>
      <color rgb="00FFFFFF"/>
      <sz val="10"/>
    </font>
    <font>
      <name val="Arial"/>
      <b val="1"/>
      <color rgb="002D2F28"/>
      <sz val="11"/>
    </font>
  </fonts>
  <fills count="6">
    <fill>
      <patternFill/>
    </fill>
    <fill>
      <patternFill patternType="gray125"/>
    </fill>
    <fill>
      <patternFill patternType="solid">
        <fgColor rgb="002D2F28"/>
      </patternFill>
    </fill>
    <fill>
      <patternFill patternType="solid">
        <fgColor rgb="005F7018"/>
      </patternFill>
    </fill>
    <fill>
      <patternFill patternType="solid">
        <fgColor rgb="00FFF6D8"/>
      </patternFill>
    </fill>
    <fill>
      <patternFill patternType="solid">
        <fgColor rgb="00F4F7EA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0" fontId="3" fillId="0" borderId="0" applyAlignment="1" pivotButton="0" quotePrefix="0" xfId="0">
      <alignment vertical="center" wrapText="1"/>
    </xf>
    <xf numFmtId="0" fontId="4" fillId="3" borderId="0" applyAlignment="1" pivotButton="0" quotePrefix="0" xfId="0">
      <alignment horizontal="left" vertical="center" indent="1"/>
    </xf>
    <xf numFmtId="0" fontId="5" fillId="0" borderId="0" applyAlignment="1" pivotButton="0" quotePrefix="0" xfId="0">
      <alignment vertical="center" wrapText="1"/>
    </xf>
    <xf numFmtId="0" fontId="6" fillId="4" borderId="1" applyAlignment="1" pivotButton="0" quotePrefix="0" xfId="0">
      <alignment vertical="center"/>
    </xf>
    <xf numFmtId="0" fontId="7" fillId="0" borderId="0" applyAlignment="1" pivotButton="0" quotePrefix="0" xfId="0">
      <alignment vertical="top" wrapText="1"/>
    </xf>
    <xf numFmtId="0" fontId="8" fillId="0" borderId="1" pivotButton="0" quotePrefix="0" xfId="0"/>
    <xf numFmtId="0" fontId="3" fillId="0" borderId="1" applyAlignment="1" pivotButton="0" quotePrefix="0" xfId="0">
      <alignment vertical="center" wrapText="1"/>
    </xf>
    <xf numFmtId="164" fontId="6" fillId="4" borderId="1" applyAlignment="1" pivotButton="0" quotePrefix="0" xfId="0">
      <alignment vertical="center"/>
    </xf>
    <xf numFmtId="0" fontId="3" fillId="0" borderId="1" applyAlignment="1" pivotButton="0" quotePrefix="0" xfId="0">
      <alignment vertical="center"/>
    </xf>
    <xf numFmtId="165" fontId="6" fillId="4" borderId="1" applyAlignment="1" pivotButton="0" quotePrefix="0" xfId="0">
      <alignment vertical="center"/>
    </xf>
    <xf numFmtId="164" fontId="3" fillId="0" borderId="1" applyAlignment="1" pivotButton="0" quotePrefix="0" xfId="0">
      <alignment vertical="center"/>
    </xf>
    <xf numFmtId="4" fontId="3" fillId="0" borderId="1" applyAlignment="1" pivotButton="0" quotePrefix="0" xfId="0">
      <alignment vertical="center"/>
    </xf>
    <xf numFmtId="0" fontId="9" fillId="0" borderId="0" pivotButton="0" quotePrefix="0" xfId="0"/>
    <xf numFmtId="4" fontId="10" fillId="3" borderId="1" pivotButton="0" quotePrefix="0" xfId="0"/>
    <xf numFmtId="0" fontId="11" fillId="5" borderId="0" applyAlignment="1" pivotButton="0" quotePrefix="0" xfId="0">
      <alignment vertical="center" wrapText="1"/>
    </xf>
    <xf numFmtId="4" fontId="11" fillId="5" borderId="1" applyAlignment="1" pivotButton="0" quotePrefix="0" xfId="0">
      <alignment vertical="center"/>
    </xf>
    <xf numFmtId="0" fontId="11" fillId="5" borderId="1" applyAlignment="1" pivotButton="0" quotePrefix="0" xfId="0">
      <alignment vertical="center"/>
    </xf>
    <xf numFmtId="166" fontId="3" fillId="0" borderId="1" applyAlignment="1" pivotButton="0" quotePrefix="0" xfId="0">
      <alignment vertical="center"/>
    </xf>
    <xf numFmtId="4" fontId="0" fillId="0" borderId="0" pivotButton="0" quotePrefix="0" xfId="0"/>
    <xf numFmtId="0" fontId="6" fillId="4" borderId="1" applyAlignment="1" pivotButton="0" quotePrefix="0" xfId="0">
      <alignment vertical="center" wrapText="1"/>
    </xf>
    <xf numFmtId="4" fontId="3" fillId="0" borderId="1" applyAlignment="1" pivotButton="0" quotePrefix="0" xfId="0">
      <alignment vertical="center" wrapText="1"/>
    </xf>
    <xf numFmtId="166" fontId="3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Anteil der Scopes an der Gesamtbilanz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'Bilanz'!$B$16:$B$18</f>
            </numRef>
          </cat>
          <val>
            <numRef>
              <f>'Bilanz'!$C$16:$C$18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2019300" cy="285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5</col>
      <colOff>0</colOff>
      <row>3</row>
      <rowOff>0</rowOff>
    </from>
    <ext cx="432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5" customWidth="1" min="2" max="2"/>
  </cols>
  <sheetData>
    <row r="1" ht="34" customHeight="1"/>
    <row r="2" ht="28" customHeight="1">
      <c r="B2" s="1" t="inlineStr">
        <is>
          <t>CO2-KOMPASS  -  CO2-Bilanz (GHG Protocol) &amp; VSME-Bericht fuer Schweizer KMU</t>
        </is>
      </c>
    </row>
    <row r="4">
      <c r="B4" s="2" t="inlineStr">
        <is>
          <t>So funktioniert das Tool</t>
        </is>
      </c>
    </row>
    <row r="5" ht="30" customHeight="1">
      <c r="B5" s="3" t="inlineStr">
        <is>
          <t>Dieses Werkzeug fuehrt Ihr KMU in vier Schritten von der Datenerfassung zur Treibhausgas-Bilanz nach GHG Protocol und zu einem Berichtsentwurf nach dem EU-Standard VSME.</t>
        </is>
      </c>
    </row>
    <row r="6" ht="30" customHeight="1">
      <c r="B6" s="3" t="inlineStr">
        <is>
          <t>Schritt 1 - Stammdaten: Firmenangaben, Berichtsjahr, Mitarbeitende (VZAe) und Umsatz erfassen (Blatt 'Stammdaten').</t>
        </is>
      </c>
    </row>
    <row r="7" ht="30" customHeight="1">
      <c r="B7" s="3" t="inlineStr">
        <is>
          <t>Schritt 2 - Faktoren pruefen: Die hinterlegten Emissionsfaktoren (Blatt 'Faktoren') sind Schweizer Richtwerte aus KBOB/BAFU. Wo moeglich durch lieferantenspezifische Werte ersetzen.</t>
        </is>
      </c>
    </row>
    <row r="8" ht="30" customHeight="1">
      <c r="B8" s="3" t="inlineStr">
        <is>
          <t>Schritt 3 - Verbrauch eintragen: Nur die GELB hinterlegten Zellen ausfuellen (Blaetter 'Scope 1', 'Scope 2', 'Scope 3').</t>
        </is>
      </c>
    </row>
    <row r="9" ht="30" customHeight="1">
      <c r="B9" s="3" t="inlineStr">
        <is>
          <t>Schritt 4 - Ergebnis &amp; Bericht: Blatt 'Bilanz' zeigt Ihre CO2-Bilanz; Blatt 'VSME-Bericht' liefert den Berichtsentwurf.</t>
        </is>
      </c>
    </row>
    <row r="10" ht="30" customHeight="1">
      <c r="B10" s="3" t="inlineStr"/>
    </row>
    <row r="11">
      <c r="B11" s="2" t="inlineStr">
        <is>
          <t>Legende</t>
        </is>
      </c>
    </row>
    <row r="12" ht="30" customHeight="1">
      <c r="B12" s="3" t="inlineStr">
        <is>
          <t>GELBE Zellen = Ihre Eingaben (blaue Schrift).   Weisse Zellen = automatisch berechnet, bitte nicht ueberschreiben.</t>
        </is>
      </c>
    </row>
    <row r="13" ht="30" customHeight="1">
      <c r="B13" s="3" t="inlineStr">
        <is>
          <t>Alle Emissionen werden in Tonnen CO2-Aequivalent (t CO2e) ausgewiesen.</t>
        </is>
      </c>
    </row>
    <row r="14" ht="30" customHeight="1">
      <c r="B14" s="3" t="inlineStr"/>
    </row>
    <row r="15">
      <c r="B15" s="2" t="inlineStr">
        <is>
          <t>Die drei Scopes (GHG Protocol) - einfach erklaert</t>
        </is>
      </c>
    </row>
    <row r="16" ht="30" customHeight="1">
      <c r="B16" s="3" t="inlineStr">
        <is>
          <t>Scope 1 - Direkte Emissionen: Was direkt bei Ihnen verbrennt. Heizung (Heizoel, Erdgas), firmeneigene Fahrzeuge, Kaeltemittel-Verluste.</t>
        </is>
      </c>
    </row>
    <row r="17" ht="30" customHeight="1">
      <c r="B17" s="3" t="inlineStr">
        <is>
          <t>Scope 2 - Eingekaufte Energie: Emissionen aus Strom und Fernwaerme, die Sie einkaufen.</t>
        </is>
      </c>
    </row>
    <row r="18" ht="30" customHeight="1">
      <c r="B18" s="3" t="inlineStr">
        <is>
          <t>Scope 3 - Vor-/nachgelagerte Kette: Alles andere - Geschaeftsreisen, Pendeln, Abfall, Wasser, eingekaufte Waren. Fuer eine schlanke Bilanz erfassen wir die wesentlichen Posten.</t>
        </is>
      </c>
    </row>
    <row r="19" ht="30" customHeight="1">
      <c r="B19" s="3" t="inlineStr"/>
    </row>
    <row r="20">
      <c r="B20" s="2" t="inlineStr">
        <is>
          <t>Wichtige Hinweise / Haftung</t>
        </is>
      </c>
    </row>
    <row r="21" ht="30" customHeight="1">
      <c r="B21" s="3" t="inlineStr">
        <is>
          <t>Die Standard-Faktoren sind sorgfaeltig recherchierte Richtwerte (Stand 2024/2025) und ersetzen keine pruefsichere Bilanzierung. Fuer eine offizielle oder testierte Bilanz sind lieferantenspezifische Daten und eine Fachpruefung noetig. VSME ist eine freiwillige EU-Empfehlung; die Schweiz kennt keine gesetzliche VSME-Pflicht - der Bericht dient v.a. Anfragen von Kunden, Banken und Investoren.</t>
        </is>
      </c>
    </row>
    <row r="22" ht="30" customHeight="1">
      <c r="B22" s="3" t="inlineStr">
        <is>
          <t>Quellen und Methodik: siehe Blatt 'Faktoren' sowie das Dokument 'Methodik &amp; Quellen'.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2" customWidth="1" min="2" max="2"/>
    <col width="34" customWidth="1" min="3" max="3"/>
    <col width="40" customWidth="1" min="4" max="4"/>
  </cols>
  <sheetData>
    <row r="2" ht="26" customHeight="1">
      <c r="B2" s="1" t="inlineStr">
        <is>
          <t>STAMMDATEN  (Grundlage fuer VSME B1)</t>
        </is>
      </c>
    </row>
    <row r="4">
      <c r="B4" s="4" t="inlineStr">
        <is>
          <t>Feld</t>
        </is>
      </c>
      <c r="C4" s="4" t="inlineStr">
        <is>
          <t>Ihre Angabe</t>
        </is>
      </c>
      <c r="D4" s="4" t="inlineStr">
        <is>
          <t>Erklaerung</t>
        </is>
      </c>
    </row>
    <row r="5" ht="20" customHeight="1">
      <c r="B5" s="5" t="inlineStr">
        <is>
          <t>Firmenname</t>
        </is>
      </c>
      <c r="C5" s="6" t="inlineStr">
        <is>
          <t>Muster AG</t>
        </is>
      </c>
      <c r="D5" s="7" t="inlineStr">
        <is>
          <t>Rechtstraeger, ueber den berichtet wird</t>
        </is>
      </c>
    </row>
    <row r="6" ht="20" customHeight="1">
      <c r="B6" s="5" t="inlineStr">
        <is>
          <t>Rechtsform</t>
        </is>
      </c>
      <c r="C6" s="6" t="inlineStr">
        <is>
          <t>AG</t>
        </is>
      </c>
      <c r="D6" s="7" t="inlineStr">
        <is>
          <t>z.B. AG, GmbH, Einzelfirma</t>
        </is>
      </c>
    </row>
    <row r="7" ht="20" customHeight="1">
      <c r="B7" s="5" t="inlineStr">
        <is>
          <t>Branche / NOGA</t>
        </is>
      </c>
      <c r="C7" s="6" t="inlineStr">
        <is>
          <t>Dienstleistung</t>
        </is>
      </c>
      <c r="D7" s="7" t="inlineStr">
        <is>
          <t>Taetigkeit / Branchencode</t>
        </is>
      </c>
    </row>
    <row r="8" ht="20" customHeight="1">
      <c r="B8" s="5" t="inlineStr">
        <is>
          <t>Standort(e)</t>
        </is>
      </c>
      <c r="C8" s="6" t="inlineStr">
        <is>
          <t>Zuerich, CH</t>
        </is>
      </c>
      <c r="D8" s="7" t="inlineStr">
        <is>
          <t>Hauptsitz und relevante Standorte</t>
        </is>
      </c>
    </row>
    <row r="9" ht="20" customHeight="1">
      <c r="B9" s="5" t="inlineStr">
        <is>
          <t>Berichtsjahr</t>
        </is>
      </c>
      <c r="C9" s="6" t="n">
        <v>2025</v>
      </c>
      <c r="D9" s="7" t="inlineStr">
        <is>
          <t>Kalenderjahr der Bilanz</t>
        </is>
      </c>
    </row>
    <row r="10" ht="20" customHeight="1">
      <c r="B10" s="5" t="inlineStr">
        <is>
          <t>Basisjahr (Vergleich)</t>
        </is>
      </c>
      <c r="C10" s="6" t="n">
        <v>2025</v>
      </c>
      <c r="D10" s="7" t="inlineStr">
        <is>
          <t>Referenzjahr fuer Reduktionsziele</t>
        </is>
      </c>
    </row>
    <row r="11" ht="20" customHeight="1">
      <c r="B11" s="5" t="inlineStr">
        <is>
          <t>Mitarbeitende (VZAe)</t>
        </is>
      </c>
      <c r="C11" s="6" t="n">
        <v>25</v>
      </c>
      <c r="D11" s="7" t="inlineStr">
        <is>
          <t>Vollzeitaequivalente im Berichtsjahr</t>
        </is>
      </c>
    </row>
    <row r="12" ht="20" customHeight="1">
      <c r="B12" s="5" t="inlineStr">
        <is>
          <t>Umsatz (CHF)</t>
        </is>
      </c>
      <c r="C12" s="6" t="n">
        <v>4000000</v>
      </c>
      <c r="D12" s="7" t="inlineStr">
        <is>
          <t>Jahresumsatz in CHF (fuer Intensitaets-Kennzahl)</t>
        </is>
      </c>
    </row>
    <row r="13" ht="20" customHeight="1">
      <c r="B13" s="5" t="inlineStr">
        <is>
          <t>Konsolidierungsansatz</t>
        </is>
      </c>
      <c r="C13" s="6" t="inlineStr">
        <is>
          <t>Operative Kontrolle</t>
        </is>
      </c>
      <c r="D13" s="7" t="inlineStr">
        <is>
          <t>operative Kontrolle oder Kapitalbeteiligung</t>
        </is>
      </c>
    </row>
    <row r="14" ht="20" customHeight="1">
      <c r="B14" s="5" t="inlineStr">
        <is>
          <t>Erstellt von</t>
        </is>
      </c>
      <c r="C14" s="6" t="inlineStr">
        <is>
          <t>Name, Funktion</t>
        </is>
      </c>
      <c r="D14" s="7" t="inlineStr">
        <is>
          <t>verantwortliche Person</t>
        </is>
      </c>
    </row>
    <row r="16">
      <c r="B16" s="7" t="inlineStr">
        <is>
          <t>Gelbe Zellen ausfuellen. 'Umsatz' und 'Mitarbeitende' treiben die Intensitaets-Kennzahlen im Blatt 'Bilanz'.</t>
        </is>
      </c>
    </row>
  </sheetData>
  <mergeCells count="2">
    <mergeCell ref="B16:D16"/>
    <mergeCell ref="B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H2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8" customWidth="1" min="2" max="2"/>
    <col width="40" customWidth="1" min="3" max="3"/>
    <col width="12" customWidth="1" min="4" max="4"/>
    <col width="16" customWidth="1" min="5" max="5"/>
    <col width="10" customWidth="1" min="6" max="6"/>
    <col width="46" customWidth="1" min="7" max="7"/>
  </cols>
  <sheetData>
    <row r="2" ht="26" customHeight="1">
      <c r="B2" s="1" t="inlineStr">
        <is>
          <t>EMISSIONSFAKTOREN (Schweiz) - editierbar</t>
        </is>
      </c>
    </row>
    <row r="3" ht="28" customHeight="1">
      <c r="B3" s="7" t="inlineStr">
        <is>
          <t>Werte in kg CO2e pro Einheit. Richtwerte aus KBOB / BAFU / mobitool / DEFRA (Stand 2024/2025). Bitte durch lieferantenspezifische Werte ersetzen, wo verfuegbar. Die 'Schluessel' werden von den Scope-Blaettern verwendet - nicht umbenennen.</t>
        </is>
      </c>
    </row>
    <row r="5">
      <c r="A5" t="inlineStr"/>
      <c r="B5" s="4" t="inlineStr">
        <is>
          <t>Schluessel</t>
        </is>
      </c>
      <c r="C5" s="4" t="inlineStr">
        <is>
          <t>Bezeichnung</t>
        </is>
      </c>
      <c r="D5" s="4" t="inlineStr">
        <is>
          <t>Faktor</t>
        </is>
      </c>
      <c r="E5" s="4" t="inlineStr">
        <is>
          <t>Einheit (pro)</t>
        </is>
      </c>
      <c r="F5" s="4" t="inlineStr">
        <is>
          <t>Scope</t>
        </is>
      </c>
      <c r="G5" s="4" t="inlineStr">
        <is>
          <t>Quelle / Hinweis</t>
        </is>
      </c>
    </row>
    <row r="6">
      <c r="B6" s="8" t="inlineStr">
        <is>
          <t>HEIZOEL_KWH</t>
        </is>
      </c>
      <c r="C6" s="9" t="inlineStr">
        <is>
          <t>Heizoel extra-leicht</t>
        </is>
      </c>
      <c r="D6" s="10" t="n">
        <v>0.265</v>
      </c>
      <c r="E6" s="11" t="inlineStr">
        <is>
          <t>kWh</t>
        </is>
      </c>
      <c r="F6" s="11" t="n">
        <v>1</v>
      </c>
      <c r="G6" s="7" t="inlineStr">
        <is>
          <t>BAFU THG-Inventar CH 2022 (0.265 kg CO2/kWh)</t>
        </is>
      </c>
    </row>
    <row r="7">
      <c r="B7" s="8" t="inlineStr">
        <is>
          <t>HEIZOEL_L</t>
        </is>
      </c>
      <c r="C7" s="9" t="inlineStr">
        <is>
          <t>Heizoel extra-leicht</t>
        </is>
      </c>
      <c r="D7" s="10" t="n">
        <v>2.65</v>
      </c>
      <c r="E7" s="11" t="inlineStr">
        <is>
          <t>Liter</t>
        </is>
      </c>
      <c r="F7" s="11" t="n">
        <v>1</v>
      </c>
      <c r="G7" s="7" t="inlineStr">
        <is>
          <t>abgeleitet (~10 kWh/l); BAFU</t>
        </is>
      </c>
    </row>
    <row r="8">
      <c r="B8" s="8" t="inlineStr">
        <is>
          <t>ERDGAS_KWH</t>
        </is>
      </c>
      <c r="C8" s="9" t="inlineStr">
        <is>
          <t>Erdgas</t>
        </is>
      </c>
      <c r="D8" s="10" t="n">
        <v>0.202</v>
      </c>
      <c r="E8" s="11" t="inlineStr">
        <is>
          <t>kWh</t>
        </is>
      </c>
      <c r="F8" s="11" t="n">
        <v>1</v>
      </c>
      <c r="G8" s="7" t="inlineStr">
        <is>
          <t>BAFU THG-Inventar CH 2022 (0.202 kg CO2/kWh)</t>
        </is>
      </c>
    </row>
    <row r="9">
      <c r="B9" s="8" t="inlineStr">
        <is>
          <t>HOLZPELLET_KWH</t>
        </is>
      </c>
      <c r="C9" s="9" t="inlineStr">
        <is>
          <t>Holzpellets (biogen)</t>
        </is>
      </c>
      <c r="D9" s="10" t="n">
        <v>0.014</v>
      </c>
      <c r="E9" s="11" t="inlineStr">
        <is>
          <t>kWh</t>
        </is>
      </c>
      <c r="F9" s="11" t="n">
        <v>1</v>
      </c>
      <c r="G9" s="7" t="inlineStr">
        <is>
          <t>biogenes CO2 separat; nur Non-CO2. Richtwert - pruefen</t>
        </is>
      </c>
    </row>
    <row r="10">
      <c r="B10" s="8" t="inlineStr">
        <is>
          <t>FLUESSIGGAS_KWH</t>
        </is>
      </c>
      <c r="C10" s="9" t="inlineStr">
        <is>
          <t>Fluessiggas/Propan</t>
        </is>
      </c>
      <c r="D10" s="10" t="n">
        <v>0.234</v>
      </c>
      <c r="E10" s="11" t="inlineStr">
        <is>
          <t>kWh</t>
        </is>
      </c>
      <c r="F10" s="11" t="n">
        <v>1</v>
      </c>
      <c r="G10" s="7" t="inlineStr">
        <is>
          <t>Richtwert - gegen BAFU pruefen</t>
        </is>
      </c>
    </row>
    <row r="11">
      <c r="B11" s="8" t="inlineStr">
        <is>
          <t>BENZIN_L</t>
        </is>
      </c>
      <c r="C11" s="9" t="inlineStr">
        <is>
          <t>Benzin (Fuhrpark)</t>
        </is>
      </c>
      <c r="D11" s="10" t="n">
        <v>2.3</v>
      </c>
      <c r="E11" s="11" t="inlineStr">
        <is>
          <t>Liter</t>
        </is>
      </c>
      <c r="F11" s="11" t="n">
        <v>1</v>
      </c>
      <c r="G11" s="7" t="inlineStr">
        <is>
          <t>Richtwert Schweiz; gegen BAFU-Faktenblatt pruefen</t>
        </is>
      </c>
    </row>
    <row r="12">
      <c r="B12" s="8" t="inlineStr">
        <is>
          <t>DIESEL_L</t>
        </is>
      </c>
      <c r="C12" s="9" t="inlineStr">
        <is>
          <t>Diesel (Fuhrpark)</t>
        </is>
      </c>
      <c r="D12" s="10" t="n">
        <v>2.65</v>
      </c>
      <c r="E12" s="11" t="inlineStr">
        <is>
          <t>Liter</t>
        </is>
      </c>
      <c r="F12" s="11" t="n">
        <v>1</v>
      </c>
      <c r="G12" s="7" t="inlineStr">
        <is>
          <t>Richtwert Schweiz; gegen BAFU-Faktenblatt pruefen</t>
        </is>
      </c>
    </row>
    <row r="13">
      <c r="B13" s="8" t="inlineStr">
        <is>
          <t>KAELTE_R134A</t>
        </is>
      </c>
      <c r="C13" s="9" t="inlineStr">
        <is>
          <t>Kaeltemittel R134a (Leckage)</t>
        </is>
      </c>
      <c r="D13" s="10" t="n">
        <v>1430</v>
      </c>
      <c r="E13" s="11" t="inlineStr">
        <is>
          <t>kg</t>
        </is>
      </c>
      <c r="F13" s="11" t="n">
        <v>1</v>
      </c>
      <c r="G13" s="7" t="inlineStr">
        <is>
          <t>GWP100 IPCC AR5</t>
        </is>
      </c>
    </row>
    <row r="14">
      <c r="B14" s="8" t="inlineStr">
        <is>
          <t>KAELTE_R410A</t>
        </is>
      </c>
      <c r="C14" s="9" t="inlineStr">
        <is>
          <t>Kaeltemittel R410A (Leckage)</t>
        </is>
      </c>
      <c r="D14" s="10" t="n">
        <v>2088</v>
      </c>
      <c r="E14" s="11" t="inlineStr">
        <is>
          <t>kg</t>
        </is>
      </c>
      <c r="F14" s="11" t="n">
        <v>1</v>
      </c>
      <c r="G14" s="7" t="inlineStr">
        <is>
          <t>GWP100 IPCC AR5</t>
        </is>
      </c>
    </row>
    <row r="15">
      <c r="B15" s="8" t="inlineStr">
        <is>
          <t>STROM_MIX</t>
        </is>
      </c>
      <c r="C15" s="9" t="inlineStr">
        <is>
          <t>Strom Verbrauchermix CH (location-based)</t>
        </is>
      </c>
      <c r="D15" s="10" t="n">
        <v>0.181</v>
      </c>
      <c r="E15" s="11" t="inlineStr">
        <is>
          <t>kWh</t>
        </is>
      </c>
      <c r="F15" s="11" t="n">
        <v>2</v>
      </c>
      <c r="G15" s="7" t="inlineStr">
        <is>
          <t>KBOB/treeze Verbrauchermix ~181 g CO2e/kWh</t>
        </is>
      </c>
    </row>
    <row r="16">
      <c r="B16" s="8" t="inlineStr">
        <is>
          <t>STROM_OEKO</t>
        </is>
      </c>
      <c r="C16" s="9" t="inlineStr">
        <is>
          <t>Strom zertifiziert/Oekostrom (market-based)</t>
        </is>
      </c>
      <c r="D16" s="10" t="n">
        <v>0.03</v>
      </c>
      <c r="E16" s="11" t="inlineStr">
        <is>
          <t>kWh</t>
        </is>
      </c>
      <c r="F16" s="11" t="n">
        <v>2</v>
      </c>
      <c r="G16" s="7" t="inlineStr">
        <is>
          <t>Lieferantennachweis (HKN); stark variabel</t>
        </is>
      </c>
    </row>
    <row r="17">
      <c r="B17" s="8" t="inlineStr">
        <is>
          <t>FERNWAERME_KWH</t>
        </is>
      </c>
      <c r="C17" s="9" t="inlineStr">
        <is>
          <t>Fernwaerme (Richtwert)</t>
        </is>
      </c>
      <c r="D17" s="10" t="n">
        <v>0.101</v>
      </c>
      <c r="E17" s="11" t="inlineStr">
        <is>
          <t>kWh</t>
        </is>
      </c>
      <c r="F17" s="11" t="n">
        <v>2</v>
      </c>
      <c r="G17" s="7" t="inlineStr">
        <is>
          <t>treeze Fernwaermemix CH - lieferantenabhaengig</t>
        </is>
      </c>
    </row>
    <row r="18">
      <c r="B18" s="8" t="inlineStr">
        <is>
          <t>REISE_PKW_KM</t>
        </is>
      </c>
      <c r="C18" s="9" t="inlineStr">
        <is>
          <t>Geschaeftsreise PKW</t>
        </is>
      </c>
      <c r="D18" s="10" t="n">
        <v>0.17</v>
      </c>
      <c r="E18" s="11" t="inlineStr">
        <is>
          <t>km</t>
        </is>
      </c>
      <c r="F18" s="11" t="n">
        <v>3</v>
      </c>
      <c r="G18" s="7" t="inlineStr">
        <is>
          <t>mobitool/DEFRA Durchschnitts-PKW</t>
        </is>
      </c>
    </row>
    <row r="19">
      <c r="B19" s="8" t="inlineStr">
        <is>
          <t>REISE_BAHN_PKM</t>
        </is>
      </c>
      <c r="C19" s="9" t="inlineStr">
        <is>
          <t>Geschaeftsreise Bahn CH</t>
        </is>
      </c>
      <c r="D19" s="10" t="n">
        <v>0.005</v>
      </c>
      <c r="E19" s="11" t="inlineStr">
        <is>
          <t>Pkm</t>
        </is>
      </c>
      <c r="F19" s="11" t="n">
        <v>3</v>
      </c>
      <c r="G19" s="7" t="inlineStr">
        <is>
          <t>mobitool/SBB - sehr niedrig (Wasserkraft)</t>
        </is>
      </c>
    </row>
    <row r="20">
      <c r="B20" s="8" t="inlineStr">
        <is>
          <t>FLUG_KURZ_PKM</t>
        </is>
      </c>
      <c r="C20" s="9" t="inlineStr">
        <is>
          <t>Flug Kurzstrecke</t>
        </is>
      </c>
      <c r="D20" s="10" t="n">
        <v>0.15</v>
      </c>
      <c r="E20" s="11" t="inlineStr">
        <is>
          <t>Pkm</t>
        </is>
      </c>
      <c r="F20" s="11" t="n">
        <v>3</v>
      </c>
      <c r="G20" s="7" t="inlineStr">
        <is>
          <t>DEFRA 2025 (&lt;3700 km)</t>
        </is>
      </c>
    </row>
    <row r="21">
      <c r="B21" s="8" t="inlineStr">
        <is>
          <t>FLUG_LANG_ECO_PKM</t>
        </is>
      </c>
      <c r="C21" s="9" t="inlineStr">
        <is>
          <t>Flug Langstrecke Economy</t>
        </is>
      </c>
      <c r="D21" s="10" t="n">
        <v>0.12</v>
      </c>
      <c r="E21" s="11" t="inlineStr">
        <is>
          <t>Pkm</t>
        </is>
      </c>
      <c r="F21" s="11" t="n">
        <v>3</v>
      </c>
      <c r="G21" s="7" t="inlineStr">
        <is>
          <t>DEFRA 2025</t>
        </is>
      </c>
    </row>
    <row r="22">
      <c r="B22" s="8" t="inlineStr">
        <is>
          <t>FLUG_LANG_BIZ_PKM</t>
        </is>
      </c>
      <c r="C22" s="9" t="inlineStr">
        <is>
          <t>Flug Langstrecke Business</t>
        </is>
      </c>
      <c r="D22" s="10" t="n">
        <v>0.41</v>
      </c>
      <c r="E22" s="11" t="inlineStr">
        <is>
          <t>Pkm</t>
        </is>
      </c>
      <c r="F22" s="11" t="n">
        <v>3</v>
      </c>
      <c r="G22" s="7" t="inlineStr">
        <is>
          <t>DEFRA 2025</t>
        </is>
      </c>
    </row>
    <row r="23">
      <c r="B23" s="8" t="inlineStr">
        <is>
          <t>PENDEL_PKW_KM</t>
        </is>
      </c>
      <c r="C23" s="9" t="inlineStr">
        <is>
          <t>Pendeln Mitarbeitende PKW</t>
        </is>
      </c>
      <c r="D23" s="10" t="n">
        <v>0.17</v>
      </c>
      <c r="E23" s="11" t="inlineStr">
        <is>
          <t>km</t>
        </is>
      </c>
      <c r="F23" s="11" t="n">
        <v>3</v>
      </c>
      <c r="G23" s="7" t="inlineStr">
        <is>
          <t>mobitool/DEFRA</t>
        </is>
      </c>
    </row>
    <row r="24">
      <c r="B24" s="8" t="inlineStr">
        <is>
          <t>PENDEL_OEV_PKM</t>
        </is>
      </c>
      <c r="C24" s="9" t="inlineStr">
        <is>
          <t>Pendeln Mitarbeitende OeV</t>
        </is>
      </c>
      <c r="D24" s="10" t="n">
        <v>0.01</v>
      </c>
      <c r="E24" s="11" t="inlineStr">
        <is>
          <t>Pkm</t>
        </is>
      </c>
      <c r="F24" s="11" t="n">
        <v>3</v>
      </c>
      <c r="G24" s="7" t="inlineStr">
        <is>
          <t>mobitool CH-Mittel</t>
        </is>
      </c>
    </row>
    <row r="25">
      <c r="B25" s="8" t="inlineStr">
        <is>
          <t>ABFALL_T</t>
        </is>
      </c>
      <c r="C25" s="9" t="inlineStr">
        <is>
          <t>Abfall zur Verbrennung (KVA)</t>
        </is>
      </c>
      <c r="D25" s="10" t="n">
        <v>350</v>
      </c>
      <c r="E25" s="11" t="inlineStr">
        <is>
          <t>Tonne</t>
        </is>
      </c>
      <c r="F25" s="11" t="n">
        <v>3</v>
      </c>
      <c r="G25" s="7" t="inlineStr">
        <is>
          <t>Richtwert - KVA-abhaengig; gegen BAFU pruefen</t>
        </is>
      </c>
    </row>
    <row r="26">
      <c r="B26" s="8" t="inlineStr">
        <is>
          <t>WASSER_M3</t>
        </is>
      </c>
      <c r="C26" s="9" t="inlineStr">
        <is>
          <t>Trink-/Abwasser</t>
        </is>
      </c>
      <c r="D26" s="10" t="n">
        <v>0.34</v>
      </c>
      <c r="E26" s="11" t="inlineStr">
        <is>
          <t>m3</t>
        </is>
      </c>
      <c r="F26" s="11" t="n">
        <v>3</v>
      </c>
      <c r="G26" s="7" t="inlineStr">
        <is>
          <t>DEFRA supply+treatment; Richtwert</t>
        </is>
      </c>
    </row>
    <row r="27">
      <c r="B27" s="8" t="inlineStr">
        <is>
          <t>PAPIER_T</t>
        </is>
      </c>
      <c r="C27" s="9" t="inlineStr">
        <is>
          <t>Papier/Karton</t>
        </is>
      </c>
      <c r="D27" s="10" t="n">
        <v>900</v>
      </c>
      <c r="E27" s="11" t="inlineStr">
        <is>
          <t>Tonne</t>
        </is>
      </c>
      <c r="F27" s="11" t="n">
        <v>3</v>
      </c>
      <c r="G27" s="7" t="inlineStr">
        <is>
          <t>Richtwert (Frischfaser) - pruefen</t>
        </is>
      </c>
    </row>
    <row r="28">
      <c r="B28" s="8" t="inlineStr">
        <is>
          <t>SPEND_CHF</t>
        </is>
      </c>
      <c r="C28" s="9" t="inlineStr">
        <is>
          <t>Eingekaufte Waren/DL (ausgabenbasiert)</t>
        </is>
      </c>
      <c r="D28" s="10" t="n">
        <v>0.2</v>
      </c>
      <c r="E28" s="11" t="inlineStr">
        <is>
          <t>CHF</t>
        </is>
      </c>
      <c r="F28" s="11" t="n">
        <v>3</v>
      </c>
      <c r="G28" s="7" t="inlineStr">
        <is>
          <t>SEHR grob, nur Naeherung; branchenspez. pruefen</t>
        </is>
      </c>
    </row>
  </sheetData>
  <mergeCells count="2">
    <mergeCell ref="B3:H3"/>
    <mergeCell ref="B2:H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G1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4" customWidth="1" min="2" max="2"/>
    <col width="14" customWidth="1" min="3" max="3"/>
    <col width="12" customWidth="1" min="4" max="4"/>
    <col width="18" customWidth="1" min="5" max="5"/>
    <col width="16" customWidth="1" min="6" max="6"/>
    <col width="40" customWidth="1" min="7" max="7"/>
  </cols>
  <sheetData>
    <row r="2" ht="24" customHeight="1">
      <c r="B2" s="1" t="inlineStr">
        <is>
          <t>SCOPE 1</t>
        </is>
      </c>
    </row>
    <row r="3" ht="26" customHeight="1">
      <c r="B3" s="7" t="inlineStr">
        <is>
          <t>Direkte Emissionen aus eigenen Quellen: Heizung, firmeneigene Fahrzeuge, Kaeltemittel. Nur gelbe Zellen (Menge) ausfuellen.</t>
        </is>
      </c>
    </row>
    <row r="5">
      <c r="A5" t="inlineStr"/>
      <c r="B5" s="4" t="inlineStr">
        <is>
          <t>Aktivitaet / Quelle</t>
        </is>
      </c>
      <c r="C5" s="4" t="inlineStr">
        <is>
          <t>Menge</t>
        </is>
      </c>
      <c r="D5" s="4" t="inlineStr">
        <is>
          <t>Einheit</t>
        </is>
      </c>
      <c r="E5" s="4" t="inlineStr">
        <is>
          <t>Faktor (kg CO2e)</t>
        </is>
      </c>
      <c r="F5" s="4" t="inlineStr">
        <is>
          <t>Emissionen (t CO2e)</t>
        </is>
      </c>
      <c r="G5" s="4" t="inlineStr">
        <is>
          <t>Hinweis</t>
        </is>
      </c>
    </row>
    <row r="6">
      <c r="B6" s="3" t="inlineStr">
        <is>
          <t>Heizung Heizoel EL (Jahresverbrauch)</t>
        </is>
      </c>
      <c r="C6" s="12" t="n">
        <v>3000</v>
      </c>
      <c r="D6" s="11" t="inlineStr">
        <is>
          <t>Liter</t>
        </is>
      </c>
      <c r="E6" s="13">
        <f>INDEX(Faktoren!$D$6:$D$28,MATCH("HEIZOEL_L",Faktoren!$B$6:$B$28,0))</f>
        <v/>
      </c>
      <c r="F6" s="14">
        <f>C6*E6/1000</f>
        <v/>
      </c>
      <c r="G6" s="7" t="inlineStr">
        <is>
          <t>Schluessel: HEIZOEL_L</t>
        </is>
      </c>
    </row>
    <row r="7">
      <c r="B7" s="3" t="inlineStr">
        <is>
          <t>Heizung Erdgas (Jahresverbrauch)</t>
        </is>
      </c>
      <c r="C7" s="12" t="n">
        <v>40000</v>
      </c>
      <c r="D7" s="11" t="inlineStr">
        <is>
          <t>kWh</t>
        </is>
      </c>
      <c r="E7" s="13">
        <f>INDEX(Faktoren!$D$6:$D$28,MATCH("ERDGAS_KWH",Faktoren!$B$6:$B$28,0))</f>
        <v/>
      </c>
      <c r="F7" s="14">
        <f>C7*E7/1000</f>
        <v/>
      </c>
      <c r="G7" s="7" t="inlineStr">
        <is>
          <t>Schluessel: ERDGAS_KWH</t>
        </is>
      </c>
    </row>
    <row r="8">
      <c r="B8" s="3" t="inlineStr">
        <is>
          <t>Holzpellets</t>
        </is>
      </c>
      <c r="C8" s="12" t="n">
        <v>0</v>
      </c>
      <c r="D8" s="11" t="inlineStr">
        <is>
          <t>kWh</t>
        </is>
      </c>
      <c r="E8" s="13">
        <f>INDEX(Faktoren!$D$6:$D$28,MATCH("HOLZPELLET_KWH",Faktoren!$B$6:$B$28,0))</f>
        <v/>
      </c>
      <c r="F8" s="14">
        <f>C8*E8/1000</f>
        <v/>
      </c>
      <c r="G8" s="7" t="inlineStr">
        <is>
          <t>Schluessel: HOLZPELLET_KWH</t>
        </is>
      </c>
    </row>
    <row r="9">
      <c r="B9" s="3" t="inlineStr">
        <is>
          <t>Fuhrpark Benzin</t>
        </is>
      </c>
      <c r="C9" s="12" t="n">
        <v>1500</v>
      </c>
      <c r="D9" s="11" t="inlineStr">
        <is>
          <t>Liter</t>
        </is>
      </c>
      <c r="E9" s="13">
        <f>INDEX(Faktoren!$D$6:$D$28,MATCH("BENZIN_L",Faktoren!$B$6:$B$28,0))</f>
        <v/>
      </c>
      <c r="F9" s="14">
        <f>C9*E9/1000</f>
        <v/>
      </c>
      <c r="G9" s="7" t="inlineStr">
        <is>
          <t>Schluessel: BENZIN_L</t>
        </is>
      </c>
    </row>
    <row r="10">
      <c r="B10" s="3" t="inlineStr">
        <is>
          <t>Fuhrpark Diesel</t>
        </is>
      </c>
      <c r="C10" s="12" t="n">
        <v>2500</v>
      </c>
      <c r="D10" s="11" t="inlineStr">
        <is>
          <t>Liter</t>
        </is>
      </c>
      <c r="E10" s="13">
        <f>INDEX(Faktoren!$D$6:$D$28,MATCH("DIESEL_L",Faktoren!$B$6:$B$28,0))</f>
        <v/>
      </c>
      <c r="F10" s="14">
        <f>C10*E10/1000</f>
        <v/>
      </c>
      <c r="G10" s="7" t="inlineStr">
        <is>
          <t>Schluessel: DIESEL_L</t>
        </is>
      </c>
    </row>
    <row r="11">
      <c r="B11" s="3" t="inlineStr">
        <is>
          <t>Kaeltemittel-Nachfuellung R134a</t>
        </is>
      </c>
      <c r="C11" s="12" t="n">
        <v>0</v>
      </c>
      <c r="D11" s="11" t="inlineStr">
        <is>
          <t>kg</t>
        </is>
      </c>
      <c r="E11" s="13">
        <f>INDEX(Faktoren!$D$6:$D$28,MATCH("KAELTE_R134A",Faktoren!$B$6:$B$28,0))</f>
        <v/>
      </c>
      <c r="F11" s="14">
        <f>C11*E11/1000</f>
        <v/>
      </c>
      <c r="G11" s="7" t="inlineStr">
        <is>
          <t>Schluessel: KAELTE_R134A</t>
        </is>
      </c>
    </row>
    <row r="12">
      <c r="B12" s="3" t="inlineStr">
        <is>
          <t>Kaeltemittel-Nachfuellung R410A</t>
        </is>
      </c>
      <c r="C12" s="12" t="n">
        <v>2</v>
      </c>
      <c r="D12" s="11" t="inlineStr">
        <is>
          <t>kg</t>
        </is>
      </c>
      <c r="E12" s="13">
        <f>INDEX(Faktoren!$D$6:$D$28,MATCH("KAELTE_R410A",Faktoren!$B$6:$B$28,0))</f>
        <v/>
      </c>
      <c r="F12" s="14">
        <f>C12*E12/1000</f>
        <v/>
      </c>
      <c r="G12" s="7" t="inlineStr">
        <is>
          <t>Schluessel: KAELTE_R410A</t>
        </is>
      </c>
    </row>
    <row r="13">
      <c r="B13" s="15" t="inlineStr">
        <is>
          <t>Summe Scope 1</t>
        </is>
      </c>
      <c r="F13" s="16">
        <f>SUM(F6:F12)</f>
        <v/>
      </c>
    </row>
  </sheetData>
  <mergeCells count="2">
    <mergeCell ref="B3:G3"/>
    <mergeCell ref="B2:G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2:G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4" customWidth="1" min="2" max="2"/>
    <col width="14" customWidth="1" min="3" max="3"/>
    <col width="12" customWidth="1" min="4" max="4"/>
    <col width="18" customWidth="1" min="5" max="5"/>
    <col width="16" customWidth="1" min="6" max="6"/>
    <col width="40" customWidth="1" min="7" max="7"/>
  </cols>
  <sheetData>
    <row r="2" ht="24" customHeight="1">
      <c r="B2" s="1" t="inlineStr">
        <is>
          <t>SCOPE 2</t>
        </is>
      </c>
    </row>
    <row r="3" ht="26" customHeight="1">
      <c r="B3" s="7" t="inlineStr">
        <is>
          <t>Eingekaufte Energie: Strom und Fernwaerme. Standard ist der location-based Verbrauchermix (VSME B3). Oekostrom nur mit Herkunftsnachweisen eintragen.</t>
        </is>
      </c>
    </row>
    <row r="5">
      <c r="A5" t="inlineStr"/>
      <c r="B5" s="4" t="inlineStr">
        <is>
          <t>Aktivitaet / Quelle</t>
        </is>
      </c>
      <c r="C5" s="4" t="inlineStr">
        <is>
          <t>Menge</t>
        </is>
      </c>
      <c r="D5" s="4" t="inlineStr">
        <is>
          <t>Einheit</t>
        </is>
      </c>
      <c r="E5" s="4" t="inlineStr">
        <is>
          <t>Faktor (kg CO2e)</t>
        </is>
      </c>
      <c r="F5" s="4" t="inlineStr">
        <is>
          <t>Emissionen (t CO2e)</t>
        </is>
      </c>
      <c r="G5" s="4" t="inlineStr">
        <is>
          <t>Hinweis</t>
        </is>
      </c>
    </row>
    <row r="6">
      <c r="B6" s="3" t="inlineStr">
        <is>
          <t>Strom Verbrauchermix (location-based)</t>
        </is>
      </c>
      <c r="C6" s="12" t="n">
        <v>60000</v>
      </c>
      <c r="D6" s="11" t="inlineStr">
        <is>
          <t>kWh</t>
        </is>
      </c>
      <c r="E6" s="13">
        <f>INDEX(Faktoren!$D$6:$D$28,MATCH("STROM_MIX",Faktoren!$B$6:$B$28,0))</f>
        <v/>
      </c>
      <c r="F6" s="14">
        <f>C6*E6/1000</f>
        <v/>
      </c>
      <c r="G6" s="7" t="inlineStr">
        <is>
          <t>Schluessel: STROM_MIX</t>
        </is>
      </c>
    </row>
    <row r="7">
      <c r="B7" s="3" t="inlineStr">
        <is>
          <t>davon zertifizierter Oekostrom (market-based, optional)</t>
        </is>
      </c>
      <c r="C7" s="12" t="n">
        <v>0</v>
      </c>
      <c r="D7" s="11" t="inlineStr">
        <is>
          <t>kWh</t>
        </is>
      </c>
      <c r="E7" s="13">
        <f>INDEX(Faktoren!$D$6:$D$28,MATCH("STROM_OEKO",Faktoren!$B$6:$B$28,0))</f>
        <v/>
      </c>
      <c r="F7" s="14">
        <f>C7*E7/1000</f>
        <v/>
      </c>
      <c r="G7" s="7" t="inlineStr">
        <is>
          <t>Schluessel: STROM_OEKO</t>
        </is>
      </c>
    </row>
    <row r="8">
      <c r="B8" s="3" t="inlineStr">
        <is>
          <t>Fernwaerme</t>
        </is>
      </c>
      <c r="C8" s="12" t="n">
        <v>0</v>
      </c>
      <c r="D8" s="11" t="inlineStr">
        <is>
          <t>kWh</t>
        </is>
      </c>
      <c r="E8" s="13">
        <f>INDEX(Faktoren!$D$6:$D$28,MATCH("FERNWAERME_KWH",Faktoren!$B$6:$B$28,0))</f>
        <v/>
      </c>
      <c r="F8" s="14">
        <f>C8*E8/1000</f>
        <v/>
      </c>
      <c r="G8" s="7" t="inlineStr">
        <is>
          <t>Schluessel: FERNWAERME_KWH</t>
        </is>
      </c>
    </row>
    <row r="9">
      <c r="B9" s="15" t="inlineStr">
        <is>
          <t>Summe Scope 2</t>
        </is>
      </c>
      <c r="F9" s="16">
        <f>SUM(F6:F8)</f>
        <v/>
      </c>
    </row>
  </sheetData>
  <mergeCells count="2">
    <mergeCell ref="B3:G3"/>
    <mergeCell ref="B2:G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2:G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4" customWidth="1" min="2" max="2"/>
    <col width="14" customWidth="1" min="3" max="3"/>
    <col width="12" customWidth="1" min="4" max="4"/>
    <col width="18" customWidth="1" min="5" max="5"/>
    <col width="16" customWidth="1" min="6" max="6"/>
    <col width="40" customWidth="1" min="7" max="7"/>
  </cols>
  <sheetData>
    <row r="2" ht="24" customHeight="1">
      <c r="B2" s="1" t="inlineStr">
        <is>
          <t>SCOPE 3</t>
        </is>
      </c>
    </row>
    <row r="3" ht="26" customHeight="1">
      <c r="B3" s="7" t="inlineStr">
        <is>
          <t>Wesentliche vor-/nachgelagerte Emissionen: Reisen, Pendeln, Abfall, Wasser, Beschaffung. Ausgabenbasierte Naeherung nur ohne Mengendaten nutzen.</t>
        </is>
      </c>
    </row>
    <row r="5">
      <c r="A5" t="inlineStr"/>
      <c r="B5" s="4" t="inlineStr">
        <is>
          <t>Aktivitaet / Quelle</t>
        </is>
      </c>
      <c r="C5" s="4" t="inlineStr">
        <is>
          <t>Menge</t>
        </is>
      </c>
      <c r="D5" s="4" t="inlineStr">
        <is>
          <t>Einheit</t>
        </is>
      </c>
      <c r="E5" s="4" t="inlineStr">
        <is>
          <t>Faktor (kg CO2e)</t>
        </is>
      </c>
      <c r="F5" s="4" t="inlineStr">
        <is>
          <t>Emissionen (t CO2e)</t>
        </is>
      </c>
      <c r="G5" s="4" t="inlineStr">
        <is>
          <t>Hinweis</t>
        </is>
      </c>
    </row>
    <row r="6">
      <c r="B6" s="3" t="inlineStr">
        <is>
          <t>Geschaeftsreisen PKW</t>
        </is>
      </c>
      <c r="C6" s="12" t="n">
        <v>12000</v>
      </c>
      <c r="D6" s="11" t="inlineStr">
        <is>
          <t>km</t>
        </is>
      </c>
      <c r="E6" s="13">
        <f>INDEX(Faktoren!$D$6:$D$28,MATCH("REISE_PKW_KM",Faktoren!$B$6:$B$28,0))</f>
        <v/>
      </c>
      <c r="F6" s="14">
        <f>C6*E6/1000</f>
        <v/>
      </c>
      <c r="G6" s="7" t="inlineStr">
        <is>
          <t>Schluessel: REISE_PKW_KM</t>
        </is>
      </c>
    </row>
    <row r="7">
      <c r="B7" s="3" t="inlineStr">
        <is>
          <t>Geschaeftsreisen Bahn</t>
        </is>
      </c>
      <c r="C7" s="12" t="n">
        <v>8000</v>
      </c>
      <c r="D7" s="11" t="inlineStr">
        <is>
          <t>Pkm</t>
        </is>
      </c>
      <c r="E7" s="13">
        <f>INDEX(Faktoren!$D$6:$D$28,MATCH("REISE_BAHN_PKM",Faktoren!$B$6:$B$28,0))</f>
        <v/>
      </c>
      <c r="F7" s="14">
        <f>C7*E7/1000</f>
        <v/>
      </c>
      <c r="G7" s="7" t="inlineStr">
        <is>
          <t>Schluessel: REISE_BAHN_PKM</t>
        </is>
      </c>
    </row>
    <row r="8">
      <c r="B8" s="3" t="inlineStr">
        <is>
          <t>Fluege Kurzstrecke</t>
        </is>
      </c>
      <c r="C8" s="12" t="n">
        <v>3000</v>
      </c>
      <c r="D8" s="11" t="inlineStr">
        <is>
          <t>Pkm</t>
        </is>
      </c>
      <c r="E8" s="13">
        <f>INDEX(Faktoren!$D$6:$D$28,MATCH("FLUG_KURZ_PKM",Faktoren!$B$6:$B$28,0))</f>
        <v/>
      </c>
      <c r="F8" s="14">
        <f>C8*E8/1000</f>
        <v/>
      </c>
      <c r="G8" s="7" t="inlineStr">
        <is>
          <t>Schluessel: FLUG_KURZ_PKM</t>
        </is>
      </c>
    </row>
    <row r="9">
      <c r="B9" s="3" t="inlineStr">
        <is>
          <t>Fluege Langstrecke Economy</t>
        </is>
      </c>
      <c r="C9" s="12" t="n">
        <v>0</v>
      </c>
      <c r="D9" s="11" t="inlineStr">
        <is>
          <t>Pkm</t>
        </is>
      </c>
      <c r="E9" s="13">
        <f>INDEX(Faktoren!$D$6:$D$28,MATCH("FLUG_LANG_ECO_PKM",Faktoren!$B$6:$B$28,0))</f>
        <v/>
      </c>
      <c r="F9" s="14">
        <f>C9*E9/1000</f>
        <v/>
      </c>
      <c r="G9" s="7" t="inlineStr">
        <is>
          <t>Schluessel: FLUG_LANG_ECO_PKM</t>
        </is>
      </c>
    </row>
    <row r="10">
      <c r="B10" s="3" t="inlineStr">
        <is>
          <t>Fluege Langstrecke Business</t>
        </is>
      </c>
      <c r="C10" s="12" t="n">
        <v>0</v>
      </c>
      <c r="D10" s="11" t="inlineStr">
        <is>
          <t>Pkm</t>
        </is>
      </c>
      <c r="E10" s="13">
        <f>INDEX(Faktoren!$D$6:$D$28,MATCH("FLUG_LANG_BIZ_PKM",Faktoren!$B$6:$B$28,0))</f>
        <v/>
      </c>
      <c r="F10" s="14">
        <f>C10*E10/1000</f>
        <v/>
      </c>
      <c r="G10" s="7" t="inlineStr">
        <is>
          <t>Schluessel: FLUG_LANG_BIZ_PKM</t>
        </is>
      </c>
    </row>
    <row r="11">
      <c r="B11" s="3" t="inlineStr">
        <is>
          <t>Pendeln Mitarbeitende PKW</t>
        </is>
      </c>
      <c r="C11" s="12" t="n">
        <v>90000</v>
      </c>
      <c r="D11" s="11" t="inlineStr">
        <is>
          <t>km</t>
        </is>
      </c>
      <c r="E11" s="13">
        <f>INDEX(Faktoren!$D$6:$D$28,MATCH("PENDEL_PKW_KM",Faktoren!$B$6:$B$28,0))</f>
        <v/>
      </c>
      <c r="F11" s="14">
        <f>C11*E11/1000</f>
        <v/>
      </c>
      <c r="G11" s="7" t="inlineStr">
        <is>
          <t>Schluessel: PENDEL_PKW_KM</t>
        </is>
      </c>
    </row>
    <row r="12">
      <c r="B12" s="3" t="inlineStr">
        <is>
          <t>Pendeln Mitarbeitende OeV</t>
        </is>
      </c>
      <c r="C12" s="12" t="n">
        <v>50000</v>
      </c>
      <c r="D12" s="11" t="inlineStr">
        <is>
          <t>Pkm</t>
        </is>
      </c>
      <c r="E12" s="13">
        <f>INDEX(Faktoren!$D$6:$D$28,MATCH("PENDEL_OEV_PKM",Faktoren!$B$6:$B$28,0))</f>
        <v/>
      </c>
      <c r="F12" s="14">
        <f>C12*E12/1000</f>
        <v/>
      </c>
      <c r="G12" s="7" t="inlineStr">
        <is>
          <t>Schluessel: PENDEL_OEV_PKM</t>
        </is>
      </c>
    </row>
    <row r="13">
      <c r="B13" s="3" t="inlineStr">
        <is>
          <t>Abfall zur Verbrennung</t>
        </is>
      </c>
      <c r="C13" s="12" t="n">
        <v>4</v>
      </c>
      <c r="D13" s="11" t="inlineStr">
        <is>
          <t>Tonne</t>
        </is>
      </c>
      <c r="E13" s="13">
        <f>INDEX(Faktoren!$D$6:$D$28,MATCH("ABFALL_T",Faktoren!$B$6:$B$28,0))</f>
        <v/>
      </c>
      <c r="F13" s="14">
        <f>C13*E13/1000</f>
        <v/>
      </c>
      <c r="G13" s="7" t="inlineStr">
        <is>
          <t>Schluessel: ABFALL_T</t>
        </is>
      </c>
    </row>
    <row r="14">
      <c r="B14" s="3" t="inlineStr">
        <is>
          <t>Wasserverbrauch</t>
        </is>
      </c>
      <c r="C14" s="12" t="n">
        <v>300</v>
      </c>
      <c r="D14" s="11" t="inlineStr">
        <is>
          <t>m3</t>
        </is>
      </c>
      <c r="E14" s="13">
        <f>INDEX(Faktoren!$D$6:$D$28,MATCH("WASSER_M3",Faktoren!$B$6:$B$28,0))</f>
        <v/>
      </c>
      <c r="F14" s="14">
        <f>C14*E14/1000</f>
        <v/>
      </c>
      <c r="G14" s="7" t="inlineStr">
        <is>
          <t>Schluessel: WASSER_M3</t>
        </is>
      </c>
    </row>
    <row r="15">
      <c r="B15" s="3" t="inlineStr">
        <is>
          <t>Papier/Karton</t>
        </is>
      </c>
      <c r="C15" s="12" t="n">
        <v>0.5</v>
      </c>
      <c r="D15" s="11" t="inlineStr">
        <is>
          <t>Tonne</t>
        </is>
      </c>
      <c r="E15" s="13">
        <f>INDEX(Faktoren!$D$6:$D$28,MATCH("PAPIER_T",Faktoren!$B$6:$B$28,0))</f>
        <v/>
      </c>
      <c r="F15" s="14">
        <f>C15*E15/1000</f>
        <v/>
      </c>
      <c r="G15" s="7" t="inlineStr">
        <is>
          <t>Schluessel: PAPIER_T</t>
        </is>
      </c>
    </row>
    <row r="16">
      <c r="B16" s="3" t="inlineStr">
        <is>
          <t>Eingekaufte Waren/DL (ausgabenbasiert)</t>
        </is>
      </c>
      <c r="C16" s="12" t="n">
        <v>0</v>
      </c>
      <c r="D16" s="11" t="inlineStr">
        <is>
          <t>CHF</t>
        </is>
      </c>
      <c r="E16" s="13">
        <f>INDEX(Faktoren!$D$6:$D$28,MATCH("SPEND_CHF",Faktoren!$B$6:$B$28,0))</f>
        <v/>
      </c>
      <c r="F16" s="14">
        <f>C16*E16/1000</f>
        <v/>
      </c>
      <c r="G16" s="7" t="inlineStr">
        <is>
          <t>Schluessel: SPEND_CHF</t>
        </is>
      </c>
    </row>
    <row r="17">
      <c r="B17" s="15" t="inlineStr">
        <is>
          <t>Summe Scope 3</t>
        </is>
      </c>
      <c r="F17" s="16">
        <f>SUM(F6:F16)</f>
        <v/>
      </c>
    </row>
  </sheetData>
  <mergeCells count="2">
    <mergeCell ref="B3:G3"/>
    <mergeCell ref="B2:G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2:F1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16" customWidth="1" min="3" max="3"/>
    <col width="16" customWidth="1" min="4" max="4"/>
    <col width="4" customWidth="1" min="5" max="5"/>
    <col width="30" customWidth="1" min="6" max="6"/>
  </cols>
  <sheetData>
    <row r="2" ht="26" customHeight="1">
      <c r="B2" s="1" t="inlineStr">
        <is>
          <t>CO2-BILANZ - Ergebnis</t>
        </is>
      </c>
    </row>
    <row r="4">
      <c r="B4" s="4" t="inlineStr">
        <is>
          <t>Kennzahl</t>
        </is>
      </c>
      <c r="C4" s="4" t="inlineStr">
        <is>
          <t>Wert</t>
        </is>
      </c>
      <c r="D4" s="4" t="inlineStr">
        <is>
          <t>Einheit</t>
        </is>
      </c>
    </row>
    <row r="5">
      <c r="B5" s="3" t="inlineStr">
        <is>
          <t>Scope 1 - Direkte Emissionen</t>
        </is>
      </c>
      <c r="C5" s="14">
        <f>'Scope 1'!$F$13</f>
        <v/>
      </c>
      <c r="D5" s="11" t="inlineStr">
        <is>
          <t>t CO2e</t>
        </is>
      </c>
    </row>
    <row r="6">
      <c r="B6" s="3" t="inlineStr">
        <is>
          <t>Scope 2 - Eingekaufte Energie (location-based)</t>
        </is>
      </c>
      <c r="C6" s="14">
        <f>'Scope 2'!$F$9</f>
        <v/>
      </c>
      <c r="D6" s="11" t="inlineStr">
        <is>
          <t>t CO2e</t>
        </is>
      </c>
    </row>
    <row r="7">
      <c r="B7" s="3" t="inlineStr">
        <is>
          <t>Scope 3 - Wesentliche indirekte Emissionen</t>
        </is>
      </c>
      <c r="C7" s="14">
        <f>'Scope 3'!$F$17</f>
        <v/>
      </c>
      <c r="D7" s="11" t="inlineStr">
        <is>
          <t>t CO2e</t>
        </is>
      </c>
    </row>
    <row r="8">
      <c r="B8" s="17" t="inlineStr">
        <is>
          <t>GESAMT (Scope 1+2+3)</t>
        </is>
      </c>
      <c r="C8" s="18">
        <f>C5+C6+C7</f>
        <v/>
      </c>
      <c r="D8" s="19" t="inlineStr">
        <is>
          <t>t CO2e</t>
        </is>
      </c>
    </row>
    <row r="9">
      <c r="B9" s="3" t="inlineStr">
        <is>
          <t>Gesamt Scope 1+2 (VSME B3 Kern)</t>
        </is>
      </c>
      <c r="C9" s="14">
        <f>C5+C6</f>
        <v/>
      </c>
      <c r="D9" s="11" t="inlineStr">
        <is>
          <t>t CO2e</t>
        </is>
      </c>
    </row>
    <row r="11">
      <c r="B11" s="4" t="inlineStr">
        <is>
          <t>Intensitaets-Kennzahlen (VSME B3)</t>
        </is>
      </c>
    </row>
    <row r="12">
      <c r="B12" s="3" t="inlineStr">
        <is>
          <t>THG-Intensitaet pro Umsatz</t>
        </is>
      </c>
      <c r="C12" s="20">
        <f>C8/Stammdaten!$C$12*1000000</f>
        <v/>
      </c>
      <c r="D12" s="11" t="inlineStr">
        <is>
          <t>t CO2e / Mio. CHF</t>
        </is>
      </c>
    </row>
    <row r="13">
      <c r="B13" s="3" t="inlineStr">
        <is>
          <t>THG-Intensitaet pro CHF Umsatz</t>
        </is>
      </c>
      <c r="C13" s="20">
        <f>C8/Stammdaten!$C$12</f>
        <v/>
      </c>
      <c r="D13" s="11" t="inlineStr">
        <is>
          <t>t CO2e / CHF</t>
        </is>
      </c>
    </row>
    <row r="14">
      <c r="B14" s="3" t="inlineStr">
        <is>
          <t>Emissionen pro Mitarbeitendem (VZAe)</t>
        </is>
      </c>
      <c r="C14" s="20">
        <f>C8/Stammdaten!$C$11</f>
        <v/>
      </c>
      <c r="D14" s="11" t="inlineStr">
        <is>
          <t>t CO2e / VZAe</t>
        </is>
      </c>
    </row>
    <row r="16">
      <c r="B16" s="7" t="inlineStr">
        <is>
          <t>Scope 1</t>
        </is>
      </c>
      <c r="C16" s="21">
        <f>C5</f>
        <v/>
      </c>
    </row>
    <row r="17">
      <c r="B17" s="7" t="inlineStr">
        <is>
          <t>Scope 2</t>
        </is>
      </c>
      <c r="C17" s="21">
        <f>C6</f>
        <v/>
      </c>
    </row>
    <row r="18">
      <c r="B18" s="7" t="inlineStr">
        <is>
          <t>Scope 3</t>
        </is>
      </c>
      <c r="C18" s="21">
        <f>C7</f>
        <v/>
      </c>
    </row>
  </sheetData>
  <mergeCells count="2">
    <mergeCell ref="B2:F2"/>
    <mergeCell ref="B11:D11"/>
  </mergeCells>
  <pageMargins left="0.75" right="0.75" top="1" bottom="1" header="0.5" footer="0.5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B2:C4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78" customWidth="1" min="3" max="3"/>
  </cols>
  <sheetData>
    <row r="2" ht="26" customHeight="1">
      <c r="B2" s="1" t="inlineStr">
        <is>
          <t>VSME-BERICHT - Entwurf (Basis- + Comprehensive-Modul)</t>
        </is>
      </c>
    </row>
    <row r="3" ht="28" customHeight="1">
      <c r="B3" s="7" t="inlineStr">
        <is>
          <t>Freiwilliger Nachhaltigkeitsbericht nach EFRAG VSME (Dez. 2024). Zahlen aus 'Bilanz' verknuepft; Textfelder (gelb) ausfuellen. Reihenfolge folgt B1-B11 / C1-C9.</t>
        </is>
      </c>
    </row>
    <row r="5">
      <c r="B5" s="4" t="inlineStr">
        <is>
          <t>MODUL</t>
        </is>
      </c>
      <c r="C5" s="4" t="inlineStr">
        <is>
          <t>BASIS-MODUL (Pflicht fuer alle KMU)</t>
        </is>
      </c>
    </row>
    <row r="6" ht="22" customHeight="1">
      <c r="B6" s="5" t="inlineStr">
        <is>
          <t>B1 - Firmenname</t>
        </is>
      </c>
      <c r="C6" s="9">
        <f>Stammdaten!C4</f>
        <v/>
      </c>
    </row>
    <row r="7" ht="22" customHeight="1">
      <c r="B7" s="5" t="inlineStr">
        <is>
          <t>B1 - Berichtsjahr</t>
        </is>
      </c>
      <c r="C7" s="9">
        <f>Stammdaten!$C$9</f>
        <v/>
      </c>
    </row>
    <row r="8" ht="22" customHeight="1">
      <c r="B8" s="5" t="inlineStr">
        <is>
          <t>B1 - Konsolidierung</t>
        </is>
      </c>
      <c r="C8" s="9">
        <f>Stammdaten!$C$13</f>
        <v/>
      </c>
    </row>
    <row r="9" ht="22" customHeight="1">
      <c r="B9" s="5" t="inlineStr">
        <is>
          <t>B1 - Erstellungsbasis</t>
        </is>
      </c>
      <c r="C9" s="22" t="inlineStr">
        <is>
          <t>Option B (Comprehensive) - VSME + GHG Protocol Corporate Standard (2004)</t>
        </is>
      </c>
    </row>
    <row r="10" ht="22" customHeight="1">
      <c r="B10" s="5" t="inlineStr">
        <is>
          <t>B2 - Praktiken/Massnahmen</t>
        </is>
      </c>
      <c r="C10" s="22" t="inlineStr">
        <is>
          <t>Kurz beschreiben: laufende und geplante Massnahmen ...</t>
        </is>
      </c>
    </row>
    <row r="11">
      <c r="B11" s="4" t="inlineStr">
        <is>
          <t>B3</t>
        </is>
      </c>
      <c r="C11" s="4" t="inlineStr">
        <is>
          <t>Energie &amp; Treibhausgasemissionen</t>
        </is>
      </c>
    </row>
    <row r="12" ht="22" customHeight="1">
      <c r="B12" s="5" t="inlineStr">
        <is>
          <t>Scope 1 (t CO2e)</t>
        </is>
      </c>
      <c r="C12" s="23">
        <f>Bilanz!C5</f>
        <v/>
      </c>
    </row>
    <row r="13" ht="22" customHeight="1">
      <c r="B13" s="5" t="inlineStr">
        <is>
          <t>Scope 2 location-based (t CO2e)</t>
        </is>
      </c>
      <c r="C13" s="23">
        <f>Bilanz!C6</f>
        <v/>
      </c>
    </row>
    <row r="14" ht="22" customHeight="1">
      <c r="B14" s="5" t="inlineStr">
        <is>
          <t>Scope 3 wesentlich (t CO2e)</t>
        </is>
      </c>
      <c r="C14" s="23">
        <f>Bilanz!C7</f>
        <v/>
      </c>
    </row>
    <row r="15" ht="22" customHeight="1">
      <c r="B15" s="5" t="inlineStr">
        <is>
          <t>Gesamt (t CO2e)</t>
        </is>
      </c>
      <c r="C15" s="23">
        <f>Bilanz!C8</f>
        <v/>
      </c>
    </row>
    <row r="16" ht="22" customHeight="1">
      <c r="B16" s="5" t="inlineStr">
        <is>
          <t>THG-Intensitaet (t CO2e / Mio. CHF)</t>
        </is>
      </c>
      <c r="C16" s="24">
        <f>Bilanz!C12</f>
        <v/>
      </c>
    </row>
    <row r="17" ht="22" customHeight="1">
      <c r="B17" s="5" t="inlineStr">
        <is>
          <t>Energieverbrauch gesamt (MWh)</t>
        </is>
      </c>
      <c r="C17" s="22" t="inlineStr">
        <is>
          <t>Strom+Waerme+Treibstoff in MWh eintragen</t>
        </is>
      </c>
    </row>
    <row r="18" ht="22" customHeight="1">
      <c r="B18" s="5" t="inlineStr">
        <is>
          <t>davon erneuerbar (MWh)</t>
        </is>
      </c>
      <c r="C18" s="22" t="inlineStr">
        <is>
          <t>Anteil erneuerbare Energie eintragen</t>
        </is>
      </c>
    </row>
    <row r="19" ht="22" customHeight="1">
      <c r="B19" s="5" t="inlineStr">
        <is>
          <t>B4 - Schadstoffe Luft/Wasser/Boden</t>
        </is>
      </c>
      <c r="C19" s="22" t="inlineStr">
        <is>
          <t>Falls zutreffend, sonst 'nicht wesentlich'</t>
        </is>
      </c>
    </row>
    <row r="20" ht="22" customHeight="1">
      <c r="B20" s="5" t="inlineStr">
        <is>
          <t>B5 - Biodiversitaet / Flaechen</t>
        </is>
      </c>
      <c r="C20" s="22" t="inlineStr">
        <is>
          <t>Standorte in schutzbeduerftigen Gebieten</t>
        </is>
      </c>
    </row>
    <row r="21" ht="22" customHeight="1">
      <c r="B21" s="5" t="inlineStr">
        <is>
          <t>B6 - Wasser</t>
        </is>
      </c>
      <c r="C21" s="22" t="inlineStr">
        <is>
          <t>Wasserentnahme (m3) - siehe Scope 3</t>
        </is>
      </c>
    </row>
    <row r="22" ht="22" customHeight="1">
      <c r="B22" s="5" t="inlineStr">
        <is>
          <t>B7 - Ressourcen/Abfall</t>
        </is>
      </c>
      <c r="C22" s="22" t="inlineStr">
        <is>
          <t>Abfallmenge und Recyclingquote</t>
        </is>
      </c>
    </row>
    <row r="23" ht="22" customHeight="1">
      <c r="B23" s="5" t="inlineStr">
        <is>
          <t>B8 - Belegschaft: Merkmale</t>
        </is>
      </c>
      <c r="C23" s="9">
        <f>Stammdaten!C11</f>
        <v/>
      </c>
    </row>
    <row r="24" ht="22" customHeight="1">
      <c r="B24" s="5" t="inlineStr">
        <is>
          <t>B9 - Gesundheit &amp; Sicherheit</t>
        </is>
      </c>
      <c r="C24" s="22" t="inlineStr">
        <is>
          <t>Arbeitsunfaelle im Berichtsjahr</t>
        </is>
      </c>
    </row>
    <row r="25" ht="22" customHeight="1">
      <c r="B25" s="5" t="inlineStr">
        <is>
          <t>B10 - Verguetung/Tarif/Weiterbildung</t>
        </is>
      </c>
      <c r="C25" s="22" t="inlineStr">
        <is>
          <t>Kurzangaben</t>
        </is>
      </c>
    </row>
    <row r="26" ht="22" customHeight="1">
      <c r="B26" s="5" t="inlineStr">
        <is>
          <t>B11 - Korruption: Verurteilungen/Bussen</t>
        </is>
      </c>
      <c r="C26" s="22" t="inlineStr">
        <is>
          <t>Anzahl (i.d.R. 0)</t>
        </is>
      </c>
    </row>
    <row r="28">
      <c r="B28" s="4" t="inlineStr">
        <is>
          <t>MODUL</t>
        </is>
      </c>
      <c r="C28" s="4" t="inlineStr">
        <is>
          <t>COMPREHENSIVE-MODUL (fuer Banken/Investoren/Kunden)</t>
        </is>
      </c>
    </row>
    <row r="29" ht="22" customHeight="1">
      <c r="B29" s="5" t="inlineStr">
        <is>
          <t>C1 - Strategie &amp; Geschaeftsmodell</t>
        </is>
      </c>
      <c r="C29" s="22" t="inlineStr">
        <is>
          <t>Nachhaltigkeit im Geschaeftsmodell beschreiben</t>
        </is>
      </c>
    </row>
    <row r="30" ht="22" customHeight="1">
      <c r="B30" s="5" t="inlineStr">
        <is>
          <t>C2 - Praktiken/Policies (Details)</t>
        </is>
      </c>
      <c r="C30" s="22" t="inlineStr">
        <is>
          <t>Vertiefung zu B2</t>
        </is>
      </c>
    </row>
    <row r="31" ht="22" customHeight="1">
      <c r="B31" s="5" t="inlineStr">
        <is>
          <t>C3 - THG-Reduktionsziele &amp; Transition</t>
        </is>
      </c>
      <c r="C31" s="22" t="inlineStr">
        <is>
          <t>Ziel 2030 fuer Scope 1/2 (und ggf. 3)</t>
        </is>
      </c>
    </row>
    <row r="32" ht="22" customHeight="1">
      <c r="B32" s="5" t="inlineStr">
        <is>
          <t>C4 - Klimarisiken</t>
        </is>
      </c>
      <c r="C32" s="22" t="inlineStr">
        <is>
          <t>Physische und transitorische Risiken</t>
        </is>
      </c>
    </row>
    <row r="33" ht="22" customHeight="1">
      <c r="B33" s="5" t="inlineStr">
        <is>
          <t>C5 - Belegschaft (weitere Merkmale)</t>
        </is>
      </c>
      <c r="C33" s="22" t="inlineStr">
        <is>
          <t>Ergaenzende Angaben</t>
        </is>
      </c>
    </row>
    <row r="34" ht="22" customHeight="1">
      <c r="B34" s="5" t="inlineStr">
        <is>
          <t>C6 - Menschenrechte: Policies</t>
        </is>
      </c>
      <c r="C34" s="22" t="inlineStr">
        <is>
          <t>Vorhanden ja/nein, Beschreibung</t>
        </is>
      </c>
    </row>
    <row r="35" ht="22" customHeight="1">
      <c r="B35" s="5" t="inlineStr">
        <is>
          <t>C7 - Menschenrechte: Vorfaelle</t>
        </is>
      </c>
      <c r="C35" s="22" t="inlineStr">
        <is>
          <t>Anzahl (i.d.R. 0)</t>
        </is>
      </c>
    </row>
    <row r="36" ht="22" customHeight="1">
      <c r="B36" s="5" t="inlineStr">
        <is>
          <t>C8 - Umsaetze aus bestimmten Sektoren</t>
        </is>
      </c>
      <c r="C36" s="22" t="inlineStr">
        <is>
          <t>fossile Energie, Waffen, Tabak (i.d.R. keine)</t>
        </is>
      </c>
    </row>
    <row r="37" ht="22" customHeight="1">
      <c r="B37" s="5" t="inlineStr">
        <is>
          <t>C9 - Geschlechterverhaeltnis Fuehrung</t>
        </is>
      </c>
      <c r="C37" s="22" t="inlineStr">
        <is>
          <t>Verhaeltnis im Leitungsorgan</t>
        </is>
      </c>
    </row>
    <row r="40" ht="40" customHeight="1">
      <c r="B40" s="7" t="inlineStr">
        <is>
          <t>Quellen der Emissionsfaktoren: KBOB, BAFU, mobitool, DEFRA - siehe Blatt 'Faktoren' und Dokument 'Methodik &amp; Quellen'. VSME ist ein freiwilliger EU-Standard (EFRAG, Dez. 2024).</t>
        </is>
      </c>
    </row>
  </sheetData>
  <mergeCells count="3">
    <mergeCell ref="B3:C3"/>
    <mergeCell ref="B2:C2"/>
    <mergeCell ref="B40:C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2026-08-07T09:58:13Z</dcterms:created>
  <dcterms:modified xmlns:dcterms="http://purl.org/dc/terms/" xmlns:xsi="http://www.w3.org/2001/XMLSchema-instance" xsi:type="dcterms:W3CDTF">2026-08-07T09:58:13Z</dcterms:modified>
</cp:coreProperties>
</file>